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Usuarios\mkyle\Downloads\adjuntorex_depotselecciones136yanexosdecastro\"/>
    </mc:Choice>
  </mc:AlternateContent>
  <xr:revisionPtr revIDLastSave="0" documentId="13_ncr:1_{7FF30AFC-7EDB-4F31-B381-8097F649F285}" xr6:coauthVersionLast="36" xr6:coauthVersionMax="36" xr10:uidLastSave="{00000000-0000-0000-0000-000000000000}"/>
  <bookViews>
    <workbookView xWindow="0" yWindow="0" windowWidth="21570" windowHeight="7380" tabRatio="989" xr2:uid="{00000000-000D-0000-FFFF-FFFF00000000}"/>
  </bookViews>
  <sheets>
    <sheet name="TAPA" sheetId="67" r:id="rId1"/>
    <sheet name="Servicios" sheetId="30" r:id="rId2"/>
    <sheet name="2-I" sheetId="72" r:id="rId3"/>
    <sheet name="2-R" sheetId="73" r:id="rId4"/>
    <sheet name="2e-I" sheetId="74" r:id="rId5"/>
    <sheet name="2e-R" sheetId="75" r:id="rId6"/>
  </sheets>
  <definedNames>
    <definedName name="_xlnm.Print_Area" localSheetId="4">'2e-I'!$B$2:$I$37</definedName>
    <definedName name="_xlnm.Print_Area" localSheetId="5">'2e-R'!$B$2:$I$37</definedName>
    <definedName name="_xlnm.Print_Area" localSheetId="2">'2-I'!$B$2:$I$37</definedName>
    <definedName name="_xlnm.Print_Area" localSheetId="3">'2-R'!$B$2:$I$37</definedName>
    <definedName name="_xlnm.Print_Area" localSheetId="1">Servicios!$B$2:$J$15</definedName>
    <definedName name="_xlnm.Print_Area" localSheetId="0">TAPA!$A$1:$K$20</definedName>
    <definedName name="Dias_en_el_mes">#REF!</definedName>
    <definedName name="Tarifa_Adulta">#REF!</definedName>
    <definedName name="_xlnm.Print_Titles" localSheetId="1">Servicios!$11:$11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75" l="1"/>
  <c r="G37" i="75"/>
  <c r="E37" i="75"/>
  <c r="F19" i="75"/>
  <c r="B2" i="75"/>
  <c r="I37" i="74"/>
  <c r="G37" i="74"/>
  <c r="E37" i="74"/>
  <c r="H20" i="74"/>
  <c r="H19" i="74"/>
  <c r="F19" i="74"/>
  <c r="D19" i="74"/>
  <c r="F7" i="74"/>
  <c r="F7" i="75" s="1"/>
  <c r="B2" i="74"/>
  <c r="D17" i="67" l="1"/>
  <c r="H32" i="72" l="1"/>
  <c r="H31" i="72"/>
  <c r="H20" i="72"/>
  <c r="H19" i="72"/>
  <c r="F19" i="72"/>
  <c r="D19" i="72"/>
  <c r="H19" i="73" l="1"/>
  <c r="F19" i="73"/>
  <c r="F7" i="72"/>
  <c r="F7" i="73" s="1"/>
  <c r="I37" i="73"/>
  <c r="G37" i="73"/>
  <c r="E37" i="73"/>
  <c r="B2" i="73"/>
  <c r="I37" i="72"/>
  <c r="G37" i="72"/>
  <c r="E37" i="72"/>
  <c r="B2" i="72"/>
  <c r="B4" i="67" l="1"/>
</calcChain>
</file>

<file path=xl/sharedStrings.xml><?xml version="1.0" encoding="utf-8"?>
<sst xmlns="http://schemas.openxmlformats.org/spreadsheetml/2006/main" count="261" uniqueCount="80">
  <si>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</si>
  <si>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</si>
  <si>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</si>
  <si>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</si>
  <si>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</si>
  <si>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</si>
  <si>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</si>
  <si>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</si>
  <si>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</si>
  <si>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</si>
  <si>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</si>
  <si>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</si>
  <si>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</si>
  <si>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</si>
  <si>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</si>
  <si>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</si>
  <si>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</si>
  <si>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</si>
  <si>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</si>
  <si>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</si>
  <si>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</si>
  <si>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</si>
  <si>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</si>
  <si>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</si>
  <si>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</si>
  <si>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</si>
  <si>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</si>
  <si>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</si>
  <si>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</si>
  <si>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</si>
  <si>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</si>
  <si>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</si>
  <si>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</si>
  <si>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</si>
  <si>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</si>
  <si>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</si>
  <si>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</si>
  <si>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</si>
  <si>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</si>
  <si>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</si>
  <si>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</si>
  <si>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</si>
  <si>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</si>
  <si>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</si>
  <si>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</si>
  <si>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</si>
  <si>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</si>
  <si>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</si>
  <si>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</si>
  <si>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</si>
  <si>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</si>
  <si>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</si>
  <si>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</si>
  <si>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</si>
  <si>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</si>
  <si>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</si>
  <si>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</si>
  <si>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</si>
  <si>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</si>
  <si>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</si>
  <si>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</si>
  <si>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</si>
  <si>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</si>
  <si>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</si>
  <si>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A1</t>
  </si>
  <si>
    <t>X</t>
  </si>
  <si>
    <t>baja</t>
  </si>
  <si>
    <t>alta</t>
  </si>
  <si>
    <t>media</t>
  </si>
  <si>
    <t>L2</t>
  </si>
  <si>
    <t>2e</t>
  </si>
  <si>
    <t>Ruta San Antonio</t>
  </si>
  <si>
    <t>Punta Lapas</t>
  </si>
  <si>
    <t>Centro</t>
  </si>
  <si>
    <t>Victor Mario Oyarzo Cárdenas</t>
  </si>
  <si>
    <t>9.724.725-0</t>
  </si>
  <si>
    <t>Patricio Riquelme Suazo</t>
  </si>
  <si>
    <t>QUELLÓN</t>
  </si>
  <si>
    <t>Mitchell Langley</t>
  </si>
  <si>
    <t>Elecciones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</si>
</sst>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3" fontId="5" fillId="0" borderId="0" xfId="0" applyNumberFormat="1" applyFont="1"/>
    <xf numFmtId="0" fontId="5" fillId="4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2" fillId="6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4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M21"/>
  <sheetViews>
    <sheetView tabSelected="1" zoomScale="85" zoomScaleNormal="85" workbookViewId="0">
      <selection activeCell="N9" sqref="N9"/>
    </sheetView>
  </sheetViews>
  <sheetFormatPr baseColWidth="10" defaultColWidth="11.42578125" defaultRowHeight="15" x14ac:dyDescent="0.25"/>
  <cols>
    <col min="1" max="1" width="3.28515625" style="27" customWidth="1"/>
    <col min="2" max="2" width="22" style="27" customWidth="1"/>
    <col min="3" max="3" width="20.7109375" style="28" customWidth="1"/>
    <col min="4" max="5" width="16.28515625" style="28" customWidth="1"/>
    <col min="6" max="6" width="13.28515625" style="28" customWidth="1"/>
    <col min="7" max="7" width="20" style="28" customWidth="1"/>
    <col min="8" max="8" width="9.28515625" style="27" customWidth="1"/>
    <col min="9" max="10" width="14.7109375" style="27" customWidth="1"/>
    <col min="11" max="11" width="2.7109375" style="27" customWidth="1"/>
    <col min="12" max="16384" width="11.42578125" style="27"/>
  </cols>
  <sheetData>
    <row r="1" spans="2:13" ht="15" customHeight="1" x14ac:dyDescent="0.25">
      <c r="M1" s="29"/>
    </row>
    <row r="2" spans="2:13" ht="15" customHeight="1" x14ac:dyDescent="0.35">
      <c r="C2" s="27"/>
      <c r="D2" s="26"/>
      <c r="E2" s="27"/>
      <c r="F2" s="27"/>
      <c r="G2" s="27"/>
    </row>
    <row r="3" spans="2:13" ht="15" customHeight="1" x14ac:dyDescent="0.25">
      <c r="C3" s="27"/>
      <c r="D3" s="27"/>
      <c r="E3" s="27"/>
      <c r="F3" s="27"/>
      <c r="G3" s="27"/>
    </row>
    <row r="4" spans="2:13" ht="53.25" customHeight="1" x14ac:dyDescent="0.25">
      <c r="B4" s="49" t="str">
        <f>+D10&amp;"_"&amp;D11&amp;"_"&amp;D12&amp;"_"&amp;D13&amp;"_"&amp;I8&amp;"_"&amp;YEAR(D16)&amp;"_A1_"&amp;I9</f>
        <v>POT_X_QUELLÓN_L2_Elecciones_2021_A1_11</v>
      </c>
      <c r="C4" s="49"/>
      <c r="D4" s="49"/>
      <c r="E4" s="49"/>
      <c r="F4" s="49"/>
      <c r="G4" s="49"/>
      <c r="H4" s="49"/>
      <c r="I4" s="49"/>
      <c r="J4" s="49"/>
      <c r="M4" s="30"/>
    </row>
    <row r="5" spans="2:13" s="13" customFormat="1" x14ac:dyDescent="0.25">
      <c r="B5" s="27"/>
      <c r="C5" s="27"/>
      <c r="D5" s="27"/>
      <c r="E5" s="27"/>
      <c r="F5" s="27"/>
      <c r="G5" s="27"/>
      <c r="H5" s="27"/>
      <c r="I5" s="27"/>
      <c r="J5" s="27"/>
    </row>
    <row r="6" spans="2:13" s="13" customFormat="1" x14ac:dyDescent="0.25">
      <c r="B6" s="27"/>
      <c r="C6" s="27"/>
      <c r="D6" s="27"/>
      <c r="E6" s="27"/>
      <c r="F6" s="27"/>
      <c r="G6" s="27"/>
      <c r="H6" s="27"/>
      <c r="I6" s="27"/>
      <c r="J6" s="27"/>
    </row>
    <row r="7" spans="2:13" s="13" customFormat="1" x14ac:dyDescent="0.25">
      <c r="B7" s="27"/>
      <c r="C7" s="27"/>
      <c r="D7" s="27"/>
      <c r="E7" s="27"/>
      <c r="F7" s="27"/>
      <c r="G7" s="27"/>
      <c r="H7" s="27"/>
      <c r="I7" s="27"/>
      <c r="J7" s="27"/>
    </row>
    <row r="8" spans="2:13" x14ac:dyDescent="0.25">
      <c r="B8" s="50" t="s">
        <v>55</v>
      </c>
      <c r="C8" s="50"/>
      <c r="D8" s="51" t="s">
        <v>56</v>
      </c>
      <c r="E8" s="52"/>
      <c r="F8" s="27"/>
      <c r="G8" s="47" t="s">
        <v>41</v>
      </c>
      <c r="H8" s="47"/>
      <c r="I8" s="48" t="s">
        <v>79</v>
      </c>
      <c r="J8" s="48"/>
    </row>
    <row r="9" spans="2:13" x14ac:dyDescent="0.25">
      <c r="B9" s="50" t="s">
        <v>52</v>
      </c>
      <c r="C9" s="50"/>
      <c r="D9" s="53" t="s">
        <v>64</v>
      </c>
      <c r="E9" s="53"/>
      <c r="F9" s="27"/>
      <c r="G9" s="47" t="s">
        <v>61</v>
      </c>
      <c r="H9" s="47"/>
      <c r="I9" s="48">
        <v>11</v>
      </c>
      <c r="J9" s="48"/>
    </row>
    <row r="10" spans="2:13" x14ac:dyDescent="0.25">
      <c r="B10" s="47" t="s">
        <v>53</v>
      </c>
      <c r="C10" s="47"/>
      <c r="D10" s="48" t="s">
        <v>63</v>
      </c>
      <c r="E10" s="48"/>
      <c r="F10" s="27"/>
    </row>
    <row r="11" spans="2:13" x14ac:dyDescent="0.25">
      <c r="B11" s="47" t="s">
        <v>42</v>
      </c>
      <c r="C11" s="47"/>
      <c r="D11" s="48" t="s">
        <v>65</v>
      </c>
      <c r="E11" s="48"/>
      <c r="F11" s="27"/>
    </row>
    <row r="12" spans="2:13" x14ac:dyDescent="0.25">
      <c r="B12" s="47" t="s">
        <v>54</v>
      </c>
      <c r="C12" s="47"/>
      <c r="D12" s="48" t="s">
        <v>77</v>
      </c>
      <c r="E12" s="48"/>
      <c r="F12" s="27"/>
    </row>
    <row r="13" spans="2:13" x14ac:dyDescent="0.25">
      <c r="B13" s="47" t="s">
        <v>43</v>
      </c>
      <c r="C13" s="47"/>
      <c r="D13" s="48" t="s">
        <v>69</v>
      </c>
      <c r="E13" s="48"/>
    </row>
    <row r="14" spans="2:13" x14ac:dyDescent="0.25">
      <c r="B14" s="50" t="s">
        <v>62</v>
      </c>
      <c r="C14" s="50"/>
      <c r="D14" s="54" t="s">
        <v>51</v>
      </c>
      <c r="E14" s="54"/>
      <c r="G14" s="27"/>
    </row>
    <row r="15" spans="2:13" x14ac:dyDescent="0.25">
      <c r="B15" s="31"/>
      <c r="C15" s="31"/>
      <c r="G15" s="27"/>
    </row>
    <row r="16" spans="2:13" x14ac:dyDescent="0.25">
      <c r="B16" s="47" t="s">
        <v>44</v>
      </c>
      <c r="C16" s="47"/>
      <c r="D16" s="56">
        <v>44360</v>
      </c>
      <c r="E16" s="56"/>
      <c r="G16" s="32" t="s">
        <v>48</v>
      </c>
      <c r="H16" s="55" t="s">
        <v>76</v>
      </c>
      <c r="I16" s="55"/>
      <c r="J16" s="55"/>
    </row>
    <row r="17" spans="2:10" x14ac:dyDescent="0.25">
      <c r="B17" s="47" t="s">
        <v>45</v>
      </c>
      <c r="C17" s="47"/>
      <c r="D17" s="56">
        <f>+D16</f>
        <v>44360</v>
      </c>
      <c r="E17" s="56"/>
      <c r="G17" s="32" t="s">
        <v>49</v>
      </c>
      <c r="H17" s="55" t="s">
        <v>78</v>
      </c>
      <c r="I17" s="55"/>
      <c r="J17" s="55"/>
    </row>
    <row r="19" spans="2:10" x14ac:dyDescent="0.25">
      <c r="B19" s="50" t="s">
        <v>50</v>
      </c>
      <c r="C19" s="50"/>
      <c r="D19" s="53">
        <v>799</v>
      </c>
      <c r="E19" s="53"/>
    </row>
    <row r="21" spans="2:10" x14ac:dyDescent="0.25">
      <c r="F21" s="14"/>
    </row>
  </sheetData>
  <mergeCells count="27">
    <mergeCell ref="B16:C16"/>
    <mergeCell ref="H16:J16"/>
    <mergeCell ref="B17:C17"/>
    <mergeCell ref="H17:J17"/>
    <mergeCell ref="B19:C19"/>
    <mergeCell ref="D16:E16"/>
    <mergeCell ref="D17:E17"/>
    <mergeCell ref="D19:E19"/>
    <mergeCell ref="B12:C12"/>
    <mergeCell ref="D12:E12"/>
    <mergeCell ref="B13:C13"/>
    <mergeCell ref="D13:E13"/>
    <mergeCell ref="B14:C14"/>
    <mergeCell ref="D14:E14"/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</mergeCells>
  <conditionalFormatting sqref="D10:E10 H16:H17">
    <cfRule type="expression" dxfId="42" priority="10">
      <formula>D10=""</formula>
    </cfRule>
  </conditionalFormatting>
  <conditionalFormatting sqref="D11:E11">
    <cfRule type="expression" dxfId="41" priority="9">
      <formula>D11=""</formula>
    </cfRule>
  </conditionalFormatting>
  <conditionalFormatting sqref="D12:E12">
    <cfRule type="expression" dxfId="40" priority="8">
      <formula>D12=""</formula>
    </cfRule>
  </conditionalFormatting>
  <conditionalFormatting sqref="D13:E13">
    <cfRule type="expression" dxfId="39" priority="7">
      <formula>D13=""</formula>
    </cfRule>
  </conditionalFormatting>
  <conditionalFormatting sqref="I8:J8">
    <cfRule type="expression" dxfId="38" priority="6">
      <formula>I8=""</formula>
    </cfRule>
  </conditionalFormatting>
  <conditionalFormatting sqref="I9:J9">
    <cfRule type="expression" dxfId="37" priority="5">
      <formula>I9=""</formula>
    </cfRule>
  </conditionalFormatting>
  <conditionalFormatting sqref="D16">
    <cfRule type="expression" dxfId="36" priority="4">
      <formula>D16=""</formula>
    </cfRule>
  </conditionalFormatting>
  <conditionalFormatting sqref="D17">
    <cfRule type="expression" dxfId="35" priority="3">
      <formula>D17=""</formula>
    </cfRule>
  </conditionalFormatting>
  <conditionalFormatting sqref="D9:E9">
    <cfRule type="expression" dxfId="34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2">
    <tabColor rgb="FFFFC000"/>
  </sheetPr>
  <dimension ref="A1:J20"/>
  <sheetViews>
    <sheetView zoomScale="90" zoomScaleNormal="90" workbookViewId="0">
      <selection activeCell="H16" sqref="H16"/>
    </sheetView>
  </sheetViews>
  <sheetFormatPr baseColWidth="10" defaultColWidth="11.42578125" defaultRowHeight="16.5" x14ac:dyDescent="0.3"/>
  <cols>
    <col min="1" max="1" width="3.28515625" customWidth="1"/>
    <col min="2" max="2" width="18.28515625" style="8" customWidth="1"/>
    <col min="3" max="3" width="19.42578125" style="8" customWidth="1"/>
    <col min="4" max="4" width="15.28515625" style="12" customWidth="1"/>
    <col min="5" max="7" width="15.28515625" style="8" customWidth="1"/>
    <col min="8" max="8" width="18.7109375" style="8" customWidth="1"/>
    <col min="9" max="9" width="16.140625" style="8" bestFit="1" customWidth="1"/>
    <col min="10" max="10" width="16" style="7" customWidth="1"/>
    <col min="11" max="11" width="8.7109375" style="7" customWidth="1"/>
    <col min="12" max="16384" width="11.42578125" style="7"/>
  </cols>
  <sheetData>
    <row r="1" spans="1:10" x14ac:dyDescent="0.3">
      <c r="B1" s="7"/>
      <c r="D1" s="8"/>
      <c r="H1" s="7"/>
      <c r="I1" s="7"/>
    </row>
    <row r="2" spans="1:10" ht="21" x14ac:dyDescent="0.35">
      <c r="B2" s="57" t="s">
        <v>60</v>
      </c>
      <c r="C2" s="57"/>
      <c r="D2" s="57"/>
      <c r="E2" s="57"/>
      <c r="F2" s="57"/>
      <c r="G2" s="57"/>
      <c r="H2" s="57"/>
      <c r="I2" s="57"/>
      <c r="J2" s="57"/>
    </row>
    <row r="3" spans="1:10" customFormat="1" ht="15" x14ac:dyDescent="0.25"/>
    <row r="4" spans="1:10" ht="18" x14ac:dyDescent="0.35">
      <c r="B4" s="9" t="s">
        <v>58</v>
      </c>
      <c r="D4" s="8"/>
      <c r="G4" s="7"/>
      <c r="H4" s="7"/>
      <c r="I4" s="7"/>
    </row>
    <row r="5" spans="1:10" ht="6.75" customHeight="1" x14ac:dyDescent="0.3">
      <c r="B5" s="7"/>
      <c r="D5" s="8"/>
      <c r="H5" s="7"/>
      <c r="I5" s="7"/>
    </row>
    <row r="6" spans="1:10" s="21" customFormat="1" ht="24" customHeight="1" x14ac:dyDescent="0.25">
      <c r="A6" s="20"/>
      <c r="B6" s="61" t="s">
        <v>46</v>
      </c>
      <c r="C6" s="62"/>
      <c r="D6" s="63" t="s">
        <v>74</v>
      </c>
      <c r="E6" s="64"/>
      <c r="F6" s="64"/>
      <c r="G6" s="65"/>
      <c r="I6" s="22" t="s">
        <v>47</v>
      </c>
      <c r="J6" s="23" t="s">
        <v>75</v>
      </c>
    </row>
    <row r="7" spans="1:10" customFormat="1" ht="15" x14ac:dyDescent="0.25"/>
    <row r="8" spans="1:10" x14ac:dyDescent="0.3">
      <c r="B8" s="7"/>
      <c r="D8" s="8"/>
      <c r="H8" s="7"/>
      <c r="I8" s="7"/>
    </row>
    <row r="9" spans="1:10" ht="18" x14ac:dyDescent="0.35">
      <c r="B9" s="9" t="s">
        <v>59</v>
      </c>
      <c r="D9" s="8"/>
      <c r="H9" s="7"/>
      <c r="I9" s="7"/>
    </row>
    <row r="10" spans="1:10" ht="14.1" customHeight="1" x14ac:dyDescent="0.3">
      <c r="B10" s="7"/>
      <c r="D10" s="8"/>
      <c r="H10" s="7"/>
      <c r="I10" s="7"/>
    </row>
    <row r="11" spans="1:10" ht="30.75" customHeight="1" x14ac:dyDescent="0.3">
      <c r="B11" s="10" t="s">
        <v>1</v>
      </c>
      <c r="C11" s="10" t="s">
        <v>2</v>
      </c>
      <c r="D11" s="60" t="s">
        <v>3</v>
      </c>
      <c r="E11" s="60"/>
      <c r="F11" s="60" t="s">
        <v>4</v>
      </c>
      <c r="G11" s="60"/>
      <c r="H11" s="25" t="s">
        <v>57</v>
      </c>
      <c r="I11" s="7"/>
    </row>
    <row r="12" spans="1:10" x14ac:dyDescent="0.3">
      <c r="B12" s="11">
        <v>2</v>
      </c>
      <c r="C12" s="11" t="s">
        <v>40</v>
      </c>
      <c r="D12" s="58" t="s">
        <v>71</v>
      </c>
      <c r="E12" s="59"/>
      <c r="F12" s="58" t="s">
        <v>72</v>
      </c>
      <c r="G12" s="59"/>
      <c r="H12" s="24" t="s">
        <v>51</v>
      </c>
      <c r="I12" s="7"/>
    </row>
    <row r="13" spans="1:10" x14ac:dyDescent="0.3">
      <c r="B13" s="11">
        <v>2</v>
      </c>
      <c r="C13" s="17" t="s">
        <v>39</v>
      </c>
      <c r="D13" s="58" t="s">
        <v>72</v>
      </c>
      <c r="E13" s="59"/>
      <c r="F13" s="58" t="s">
        <v>71</v>
      </c>
      <c r="G13" s="59"/>
      <c r="H13" s="24" t="s">
        <v>51</v>
      </c>
      <c r="I13" s="7"/>
    </row>
    <row r="14" spans="1:10" x14ac:dyDescent="0.3">
      <c r="B14" s="19" t="s">
        <v>70</v>
      </c>
      <c r="C14" s="18" t="s">
        <v>40</v>
      </c>
      <c r="D14" s="58" t="s">
        <v>71</v>
      </c>
      <c r="E14" s="59"/>
      <c r="F14" s="58" t="s">
        <v>73</v>
      </c>
      <c r="G14" s="59"/>
      <c r="H14" s="24" t="s">
        <v>51</v>
      </c>
      <c r="I14" s="7"/>
    </row>
    <row r="15" spans="1:10" x14ac:dyDescent="0.3">
      <c r="B15" s="17" t="s">
        <v>70</v>
      </c>
      <c r="C15" s="16" t="s">
        <v>39</v>
      </c>
      <c r="D15" s="58" t="s">
        <v>73</v>
      </c>
      <c r="E15" s="59"/>
      <c r="F15" s="58" t="s">
        <v>71</v>
      </c>
      <c r="G15" s="59"/>
      <c r="H15" s="24" t="s">
        <v>51</v>
      </c>
      <c r="I15" s="7"/>
    </row>
    <row r="16" spans="1:10" x14ac:dyDescent="0.3">
      <c r="J16" s="15"/>
    </row>
    <row r="17" spans="10:10" x14ac:dyDescent="0.3">
      <c r="J17" s="15"/>
    </row>
    <row r="18" spans="10:10" x14ac:dyDescent="0.3">
      <c r="J18" s="15"/>
    </row>
    <row r="19" spans="10:10" x14ac:dyDescent="0.3">
      <c r="J19" s="15"/>
    </row>
    <row r="20" spans="10:10" x14ac:dyDescent="0.3">
      <c r="J20" s="15"/>
    </row>
  </sheetData>
  <mergeCells count="13">
    <mergeCell ref="D15:E15"/>
    <mergeCell ref="F15:G15"/>
    <mergeCell ref="D11:E11"/>
    <mergeCell ref="F11:G11"/>
    <mergeCell ref="B6:C6"/>
    <mergeCell ref="D6:G6"/>
    <mergeCell ref="B2:J2"/>
    <mergeCell ref="D14:E14"/>
    <mergeCell ref="F14:G14"/>
    <mergeCell ref="D12:E12"/>
    <mergeCell ref="F12:G12"/>
    <mergeCell ref="D13:E13"/>
    <mergeCell ref="F13:G13"/>
  </mergeCells>
  <conditionalFormatting sqref="B15">
    <cfRule type="expression" dxfId="33" priority="200">
      <formula>B15=""</formula>
    </cfRule>
  </conditionalFormatting>
  <conditionalFormatting sqref="J6">
    <cfRule type="expression" dxfId="32" priority="185">
      <formula>J6=""</formula>
    </cfRule>
  </conditionalFormatting>
  <conditionalFormatting sqref="D6:G6">
    <cfRule type="expression" dxfId="31" priority="182">
      <formula>D6=""</formula>
    </cfRule>
  </conditionalFormatting>
  <conditionalFormatting sqref="B12:C12">
    <cfRule type="expression" dxfId="30" priority="125">
      <formula>B12=""</formula>
    </cfRule>
  </conditionalFormatting>
  <conditionalFormatting sqref="B13:C13">
    <cfRule type="expression" dxfId="29" priority="123">
      <formula>B13=""</formula>
    </cfRule>
  </conditionalFormatting>
  <conditionalFormatting sqref="B14">
    <cfRule type="expression" dxfId="28" priority="17">
      <formula>B14=""</formula>
    </cfRule>
  </conditionalFormatting>
  <conditionalFormatting sqref="D12">
    <cfRule type="expression" dxfId="27" priority="8">
      <formula>D12=""</formula>
    </cfRule>
  </conditionalFormatting>
  <conditionalFormatting sqref="F12">
    <cfRule type="expression" dxfId="26" priority="7">
      <formula>F12=""</formula>
    </cfRule>
  </conditionalFormatting>
  <conditionalFormatting sqref="D13">
    <cfRule type="expression" dxfId="25" priority="6">
      <formula>D13=""</formula>
    </cfRule>
  </conditionalFormatting>
  <conditionalFormatting sqref="F13">
    <cfRule type="expression" dxfId="24" priority="5">
      <formula>F13=""</formula>
    </cfRule>
  </conditionalFormatting>
  <conditionalFormatting sqref="D14">
    <cfRule type="expression" dxfId="23" priority="4">
      <formula>D14=""</formula>
    </cfRule>
  </conditionalFormatting>
  <conditionalFormatting sqref="F14">
    <cfRule type="expression" dxfId="22" priority="3">
      <formula>F14=""</formula>
    </cfRule>
  </conditionalFormatting>
  <conditionalFormatting sqref="D15">
    <cfRule type="expression" dxfId="21" priority="2">
      <formula>D15=""</formula>
    </cfRule>
  </conditionalFormatting>
  <conditionalFormatting sqref="F15">
    <cfRule type="expression" dxfId="20" priority="1">
      <formula>F15=""</formula>
    </cfRule>
  </conditionalFormatting>
  <dataValidations count="1">
    <dataValidation allowBlank="1" showInputMessage="1" showErrorMessage="1" prompt="Origen y Destino como LOCALIDAD" sqref="D11:E1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2:N57"/>
  <sheetViews>
    <sheetView topLeftCell="A4" zoomScale="70" zoomScaleNormal="70" workbookViewId="0">
      <selection activeCell="F29" sqref="F29"/>
    </sheetView>
  </sheetViews>
  <sheetFormatPr baseColWidth="10" defaultRowHeight="15" x14ac:dyDescent="0.25"/>
  <cols>
    <col min="1" max="1" width="4.7109375" customWidth="1"/>
    <col min="2" max="3" width="15.7109375" customWidth="1"/>
    <col min="4" max="4" width="18.140625" customWidth="1"/>
    <col min="5" max="5" width="15.7109375" customWidth="1"/>
    <col min="6" max="6" width="17.28515625" customWidth="1"/>
    <col min="7" max="9" width="15.7109375" customWidth="1"/>
  </cols>
  <sheetData>
    <row r="2" spans="2:14" ht="21" x14ac:dyDescent="0.25">
      <c r="B2" s="66" t="str">
        <f>"PROGRAMA DE OPERACIÓN DEL SERVICIO ("&amp;B7&amp;" - "&amp;C7&amp;")"</f>
        <v>PROGRAMA DE OPERACIÓN DEL SERVICIO (2 - Ida)</v>
      </c>
      <c r="C2" s="66"/>
      <c r="D2" s="66"/>
      <c r="E2" s="66"/>
      <c r="F2" s="66"/>
      <c r="G2" s="66"/>
      <c r="H2" s="66"/>
      <c r="I2" s="66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5">
      <c r="B7" s="3">
        <v>2</v>
      </c>
      <c r="C7" s="3" t="s">
        <v>40</v>
      </c>
      <c r="D7" s="3" t="s">
        <v>71</v>
      </c>
      <c r="E7" s="3" t="s">
        <v>72</v>
      </c>
      <c r="F7" s="3" t="str">
        <f>TAPA!I8</f>
        <v>Elecciones</v>
      </c>
      <c r="G7" s="33"/>
    </row>
    <row r="9" spans="2:14" s="1" customFormat="1" x14ac:dyDescent="0.25">
      <c r="B9" s="1" t="s">
        <v>6</v>
      </c>
    </row>
    <row r="11" spans="2:14" ht="22.5" customHeight="1" x14ac:dyDescent="0.25">
      <c r="B11" s="67" t="s">
        <v>7</v>
      </c>
      <c r="C11" s="67" t="s">
        <v>8</v>
      </c>
      <c r="D11" s="68" t="s">
        <v>9</v>
      </c>
      <c r="E11" s="68"/>
      <c r="F11" s="68" t="s">
        <v>10</v>
      </c>
      <c r="G11" s="68"/>
      <c r="H11" s="68" t="s">
        <v>11</v>
      </c>
      <c r="I11" s="68"/>
    </row>
    <row r="12" spans="2:14" ht="30" x14ac:dyDescent="0.25">
      <c r="B12" s="67"/>
      <c r="C12" s="67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5">
      <c r="B13" s="34">
        <v>0</v>
      </c>
      <c r="C13" s="36" t="s">
        <v>14</v>
      </c>
      <c r="D13" s="37"/>
      <c r="E13" s="38"/>
      <c r="F13" s="37"/>
      <c r="G13" s="37"/>
      <c r="H13" s="37"/>
      <c r="I13" s="37"/>
    </row>
    <row r="14" spans="2:14" ht="15.75" x14ac:dyDescent="0.25">
      <c r="B14" s="5">
        <v>1</v>
      </c>
      <c r="C14" s="35" t="s">
        <v>15</v>
      </c>
      <c r="D14" s="39"/>
      <c r="E14" s="39"/>
      <c r="F14" s="39"/>
      <c r="G14" s="39"/>
      <c r="H14" s="39"/>
      <c r="I14" s="39"/>
      <c r="N14" s="40"/>
    </row>
    <row r="15" spans="2:14" ht="15.75" x14ac:dyDescent="0.25">
      <c r="B15" s="34">
        <v>2</v>
      </c>
      <c r="C15" s="36" t="s">
        <v>16</v>
      </c>
      <c r="D15" s="37"/>
      <c r="E15" s="38"/>
      <c r="F15" s="37"/>
      <c r="G15" s="37"/>
      <c r="H15" s="37"/>
      <c r="I15" s="37"/>
      <c r="N15" s="40"/>
    </row>
    <row r="16" spans="2:14" ht="15.75" x14ac:dyDescent="0.25">
      <c r="B16" s="5">
        <v>3</v>
      </c>
      <c r="C16" s="35" t="s">
        <v>17</v>
      </c>
      <c r="D16" s="39"/>
      <c r="E16" s="39"/>
      <c r="F16" s="39"/>
      <c r="G16" s="39"/>
      <c r="H16" s="39"/>
      <c r="I16" s="39"/>
      <c r="N16" s="40"/>
    </row>
    <row r="17" spans="2:14" ht="15.75" x14ac:dyDescent="0.25">
      <c r="B17" s="34">
        <v>4</v>
      </c>
      <c r="C17" s="36" t="s">
        <v>18</v>
      </c>
      <c r="D17" s="37"/>
      <c r="E17" s="43"/>
      <c r="F17" s="37"/>
      <c r="G17" s="37"/>
      <c r="H17" s="37"/>
      <c r="I17" s="37"/>
      <c r="N17" s="40"/>
    </row>
    <row r="18" spans="2:14" ht="15.75" x14ac:dyDescent="0.25">
      <c r="B18" s="5">
        <v>5</v>
      </c>
      <c r="C18" s="35" t="s">
        <v>19</v>
      </c>
      <c r="D18" s="39"/>
      <c r="E18" s="44"/>
      <c r="F18" s="39"/>
      <c r="G18" s="39"/>
      <c r="H18" s="39"/>
      <c r="I18" s="39"/>
      <c r="N18" s="40"/>
    </row>
    <row r="19" spans="2:14" ht="15.75" x14ac:dyDescent="0.25">
      <c r="B19" s="34">
        <v>6</v>
      </c>
      <c r="C19" s="36" t="s">
        <v>20</v>
      </c>
      <c r="D19" s="37" t="str">
        <f t="shared" ref="D19" si="0">IF(OR(E19="-",E19=0),"",IF(AND(E19&gt;=1,E19&lt;=3),"baja",IF(AND(E19&gt;3,E19&lt;=6,B19&gt;=10,B19&lt;=15),"media","alta")))</f>
        <v/>
      </c>
      <c r="E19" s="43"/>
      <c r="F19" s="37" t="str">
        <f t="shared" ref="F19" si="1">IF(OR(G19="-",G19=0),"",IF(AND(G19&gt;=1,G19&lt;=4,OR(B19&lt;=7,B19&gt;=18)),"baja",IF(AND(G19&gt;4,G19&lt;=5,B19&gt;=15),"media",IF(AND(G19&gt;3,G19&lt;=5,B19&lt;15),"alta"))))</f>
        <v/>
      </c>
      <c r="G19" s="37"/>
      <c r="H19" s="37" t="str">
        <f t="shared" ref="H19:H32" si="2">IF(OR(I19="-",I19=0),"",IF(AND(I19&gt;=1,I19&lt;=3,OR(B19&lt;=11,B19&gt;=18)),"baja",IF(AND(I19&gt;=3,I19&lt;=5,B19&gt;11),"media",IF(I19&gt;=6,"alta",""))))</f>
        <v/>
      </c>
      <c r="I19" s="37"/>
      <c r="N19" s="40"/>
    </row>
    <row r="20" spans="2:14" ht="15.75" x14ac:dyDescent="0.25">
      <c r="B20" s="5">
        <v>7</v>
      </c>
      <c r="C20" s="35" t="s">
        <v>21</v>
      </c>
      <c r="D20" s="39"/>
      <c r="E20" s="44"/>
      <c r="F20" s="39"/>
      <c r="G20" s="39"/>
      <c r="H20" s="39" t="str">
        <f t="shared" si="2"/>
        <v/>
      </c>
      <c r="I20" s="39"/>
    </row>
    <row r="21" spans="2:14" ht="15.75" x14ac:dyDescent="0.25">
      <c r="B21" s="34">
        <v>8</v>
      </c>
      <c r="C21" s="36" t="s">
        <v>22</v>
      </c>
      <c r="D21" s="37"/>
      <c r="E21" s="43"/>
      <c r="F21" s="37"/>
      <c r="G21" s="37"/>
      <c r="H21" s="37" t="s">
        <v>66</v>
      </c>
      <c r="I21" s="37">
        <v>2</v>
      </c>
    </row>
    <row r="22" spans="2:14" ht="15.75" x14ac:dyDescent="0.25">
      <c r="B22" s="5">
        <v>9</v>
      </c>
      <c r="C22" s="35" t="s">
        <v>23</v>
      </c>
      <c r="D22" s="39"/>
      <c r="E22" s="44"/>
      <c r="F22" s="39"/>
      <c r="G22" s="39"/>
      <c r="H22" s="39" t="s">
        <v>66</v>
      </c>
      <c r="I22" s="39">
        <v>2</v>
      </c>
    </row>
    <row r="23" spans="2:14" ht="15.75" x14ac:dyDescent="0.25">
      <c r="B23" s="34">
        <v>10</v>
      </c>
      <c r="C23" s="36" t="s">
        <v>24</v>
      </c>
      <c r="D23" s="37"/>
      <c r="E23" s="43"/>
      <c r="F23" s="37"/>
      <c r="G23" s="37"/>
      <c r="H23" s="37" t="s">
        <v>66</v>
      </c>
      <c r="I23" s="37">
        <v>2</v>
      </c>
    </row>
    <row r="24" spans="2:14" ht="15.75" x14ac:dyDescent="0.25">
      <c r="B24" s="5">
        <v>11</v>
      </c>
      <c r="C24" s="35" t="s">
        <v>25</v>
      </c>
      <c r="D24" s="39"/>
      <c r="E24" s="44"/>
      <c r="F24" s="39"/>
      <c r="G24" s="39"/>
      <c r="H24" s="39" t="s">
        <v>67</v>
      </c>
      <c r="I24" s="39">
        <v>2</v>
      </c>
    </row>
    <row r="25" spans="2:14" ht="15.75" x14ac:dyDescent="0.25">
      <c r="B25" s="34">
        <v>12</v>
      </c>
      <c r="C25" s="36" t="s">
        <v>26</v>
      </c>
      <c r="D25" s="37"/>
      <c r="E25" s="43"/>
      <c r="F25" s="37"/>
      <c r="G25" s="37"/>
      <c r="H25" s="37" t="s">
        <v>67</v>
      </c>
      <c r="I25" s="37">
        <v>2</v>
      </c>
    </row>
    <row r="26" spans="2:14" ht="15.75" x14ac:dyDescent="0.25">
      <c r="B26" s="5">
        <v>13</v>
      </c>
      <c r="C26" s="35" t="s">
        <v>27</v>
      </c>
      <c r="D26" s="39"/>
      <c r="E26" s="44"/>
      <c r="F26" s="39"/>
      <c r="G26" s="39"/>
      <c r="H26" s="39" t="s">
        <v>68</v>
      </c>
      <c r="I26" s="39">
        <v>2</v>
      </c>
    </row>
    <row r="27" spans="2:14" ht="15.75" x14ac:dyDescent="0.25">
      <c r="B27" s="34">
        <v>14</v>
      </c>
      <c r="C27" s="36" t="s">
        <v>28</v>
      </c>
      <c r="D27" s="37"/>
      <c r="E27" s="43"/>
      <c r="F27" s="37"/>
      <c r="G27" s="37"/>
      <c r="H27" s="37" t="s">
        <v>68</v>
      </c>
      <c r="I27" s="37">
        <v>2</v>
      </c>
    </row>
    <row r="28" spans="2:14" ht="15.75" x14ac:dyDescent="0.25">
      <c r="B28" s="5">
        <v>15</v>
      </c>
      <c r="C28" s="35" t="s">
        <v>29</v>
      </c>
      <c r="D28" s="39"/>
      <c r="E28" s="44"/>
      <c r="F28" s="39"/>
      <c r="G28" s="39"/>
      <c r="H28" s="39" t="s">
        <v>68</v>
      </c>
      <c r="I28" s="39">
        <v>2</v>
      </c>
    </row>
    <row r="29" spans="2:14" ht="15.75" x14ac:dyDescent="0.25">
      <c r="B29" s="34">
        <v>16</v>
      </c>
      <c r="C29" s="36" t="s">
        <v>30</v>
      </c>
      <c r="D29" s="37"/>
      <c r="E29" s="43"/>
      <c r="F29" s="37"/>
      <c r="G29" s="37"/>
      <c r="H29" s="37" t="s">
        <v>68</v>
      </c>
      <c r="I29" s="37">
        <v>2</v>
      </c>
    </row>
    <row r="30" spans="2:14" ht="15.75" x14ac:dyDescent="0.25">
      <c r="B30" s="5">
        <v>17</v>
      </c>
      <c r="C30" s="35" t="s">
        <v>31</v>
      </c>
      <c r="D30" s="39"/>
      <c r="E30" s="44"/>
      <c r="F30" s="39"/>
      <c r="G30" s="39"/>
      <c r="H30" s="39" t="s">
        <v>68</v>
      </c>
      <c r="I30" s="39">
        <v>2</v>
      </c>
    </row>
    <row r="31" spans="2:14" ht="15.75" x14ac:dyDescent="0.25">
      <c r="B31" s="34">
        <v>18</v>
      </c>
      <c r="C31" s="36" t="s">
        <v>32</v>
      </c>
      <c r="D31" s="37"/>
      <c r="E31" s="43"/>
      <c r="F31" s="37"/>
      <c r="G31" s="37"/>
      <c r="H31" s="37" t="str">
        <f t="shared" ref="H31" si="3">IF(OR(I31="-",I31=0),"",IF(AND(I31&gt;=1,I31&lt;=3),"baja",IF(AND(I31&gt;3,I31&lt;=5),"media",IF(I31&gt;=6,"alta",""))))</f>
        <v/>
      </c>
      <c r="I31" s="37"/>
    </row>
    <row r="32" spans="2:14" ht="15.75" x14ac:dyDescent="0.25">
      <c r="B32" s="5">
        <v>19</v>
      </c>
      <c r="C32" s="35" t="s">
        <v>33</v>
      </c>
      <c r="D32" s="39"/>
      <c r="E32" s="44"/>
      <c r="F32" s="39"/>
      <c r="G32" s="39"/>
      <c r="H32" s="39" t="str">
        <f t="shared" si="2"/>
        <v/>
      </c>
      <c r="I32" s="39"/>
    </row>
    <row r="33" spans="2:9" ht="15.75" x14ac:dyDescent="0.25">
      <c r="B33" s="34">
        <v>20</v>
      </c>
      <c r="C33" s="36" t="s">
        <v>34</v>
      </c>
      <c r="D33" s="37"/>
      <c r="E33" s="43"/>
      <c r="F33" s="37"/>
      <c r="G33" s="37"/>
      <c r="H33" s="37"/>
      <c r="I33" s="37"/>
    </row>
    <row r="34" spans="2:9" ht="15.75" x14ac:dyDescent="0.25">
      <c r="B34" s="5">
        <v>21</v>
      </c>
      <c r="C34" s="35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4">
        <v>22</v>
      </c>
      <c r="C35" s="36" t="s">
        <v>36</v>
      </c>
      <c r="D35" s="37"/>
      <c r="E35" s="38"/>
      <c r="F35" s="37"/>
      <c r="G35" s="37"/>
      <c r="H35" s="37"/>
      <c r="I35" s="37"/>
    </row>
    <row r="36" spans="2:9" ht="15.75" x14ac:dyDescent="0.25">
      <c r="B36" s="5">
        <v>23</v>
      </c>
      <c r="C36" s="35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4" t="s">
        <v>38</v>
      </c>
      <c r="C37" s="3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20</v>
      </c>
    </row>
    <row r="55" spans="10:14" x14ac:dyDescent="0.25">
      <c r="J55" s="41"/>
      <c r="K55" s="41"/>
      <c r="L55" s="41"/>
      <c r="M55" s="41"/>
      <c r="N55" s="41"/>
    </row>
    <row r="56" spans="10:14" x14ac:dyDescent="0.25">
      <c r="J56" s="41"/>
      <c r="K56" s="41"/>
      <c r="L56" s="41"/>
      <c r="M56" s="41"/>
      <c r="N56" s="41"/>
    </row>
    <row r="57" spans="10:14" x14ac:dyDescent="0.25">
      <c r="J57" s="41"/>
      <c r="K57" s="41"/>
      <c r="L57" s="42"/>
      <c r="M57" s="42"/>
      <c r="N57" s="42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5">
      <formula>D7=""</formula>
    </cfRule>
  </conditionalFormatting>
  <conditionalFormatting sqref="E7">
    <cfRule type="expression" dxfId="18" priority="4">
      <formula>E7=""</formula>
    </cfRule>
  </conditionalFormatting>
  <conditionalFormatting sqref="F7">
    <cfRule type="expression" dxfId="17" priority="3">
      <formula>F7=""</formula>
    </cfRule>
  </conditionalFormatting>
  <conditionalFormatting sqref="C7">
    <cfRule type="expression" dxfId="16" priority="2">
      <formula>C7=""</formula>
    </cfRule>
  </conditionalFormatting>
  <conditionalFormatting sqref="B7">
    <cfRule type="expression" dxfId="15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B2:N37"/>
  <sheetViews>
    <sheetView topLeftCell="A10" zoomScale="80" zoomScaleNormal="80" workbookViewId="0">
      <selection activeCell="F29" sqref="F29"/>
    </sheetView>
  </sheetViews>
  <sheetFormatPr baseColWidth="10" defaultRowHeight="15" x14ac:dyDescent="0.25"/>
  <cols>
    <col min="1" max="1" width="4.7109375" customWidth="1"/>
    <col min="2" max="4" width="15.7109375" customWidth="1"/>
    <col min="5" max="5" width="19.140625" customWidth="1"/>
    <col min="6" max="9" width="15.7109375" customWidth="1"/>
  </cols>
  <sheetData>
    <row r="2" spans="2:14" ht="21" x14ac:dyDescent="0.25">
      <c r="B2" s="66" t="str">
        <f>"PROGRAMA DE OPERACIÓN DEL SERVICIO ("&amp;B7&amp;" - "&amp;C7&amp;")"</f>
        <v>PROGRAMA DE OPERACIÓN DEL SERVICIO (2 - Regreso)</v>
      </c>
      <c r="C2" s="66"/>
      <c r="D2" s="66"/>
      <c r="E2" s="66"/>
      <c r="F2" s="66"/>
      <c r="G2" s="66"/>
      <c r="H2" s="66"/>
      <c r="I2" s="66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5">
      <c r="B7" s="3">
        <v>2</v>
      </c>
      <c r="C7" s="3" t="s">
        <v>39</v>
      </c>
      <c r="D7" s="3" t="s">
        <v>72</v>
      </c>
      <c r="E7" s="3" t="s">
        <v>71</v>
      </c>
      <c r="F7" s="3" t="str">
        <f>'2-I'!F7</f>
        <v>Elecciones</v>
      </c>
      <c r="G7" s="33"/>
    </row>
    <row r="9" spans="2:14" s="1" customFormat="1" x14ac:dyDescent="0.25">
      <c r="B9" s="1" t="s">
        <v>6</v>
      </c>
    </row>
    <row r="11" spans="2:14" ht="22.5" customHeight="1" x14ac:dyDescent="0.25">
      <c r="B11" s="67" t="s">
        <v>7</v>
      </c>
      <c r="C11" s="67" t="s">
        <v>8</v>
      </c>
      <c r="D11" s="68" t="s">
        <v>9</v>
      </c>
      <c r="E11" s="68"/>
      <c r="F11" s="68" t="s">
        <v>10</v>
      </c>
      <c r="G11" s="68"/>
      <c r="H11" s="68" t="s">
        <v>11</v>
      </c>
      <c r="I11" s="68"/>
    </row>
    <row r="12" spans="2:14" ht="30" x14ac:dyDescent="0.25">
      <c r="B12" s="67"/>
      <c r="C12" s="67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5">
      <c r="B13" s="34">
        <v>0</v>
      </c>
      <c r="C13" s="36" t="s">
        <v>14</v>
      </c>
      <c r="D13" s="37"/>
      <c r="E13" s="38"/>
      <c r="F13" s="37"/>
      <c r="G13" s="37"/>
      <c r="H13" s="37"/>
      <c r="I13" s="37"/>
    </row>
    <row r="14" spans="2:14" ht="15.75" x14ac:dyDescent="0.25">
      <c r="B14" s="5">
        <v>1</v>
      </c>
      <c r="C14" s="35" t="s">
        <v>15</v>
      </c>
      <c r="D14" s="39"/>
      <c r="E14" s="39"/>
      <c r="F14" s="39"/>
      <c r="G14" s="39"/>
      <c r="H14" s="39"/>
      <c r="I14" s="39"/>
      <c r="N14" s="40"/>
    </row>
    <row r="15" spans="2:14" ht="15.75" x14ac:dyDescent="0.25">
      <c r="B15" s="34">
        <v>2</v>
      </c>
      <c r="C15" s="36" t="s">
        <v>16</v>
      </c>
      <c r="D15" s="37"/>
      <c r="E15" s="38"/>
      <c r="F15" s="37"/>
      <c r="G15" s="37"/>
      <c r="H15" s="37"/>
      <c r="I15" s="37"/>
      <c r="N15" s="40"/>
    </row>
    <row r="16" spans="2:14" ht="15.75" x14ac:dyDescent="0.25">
      <c r="B16" s="5">
        <v>3</v>
      </c>
      <c r="C16" s="35" t="s">
        <v>17</v>
      </c>
      <c r="D16" s="39"/>
      <c r="E16" s="39"/>
      <c r="F16" s="39"/>
      <c r="G16" s="39"/>
      <c r="H16" s="39"/>
      <c r="I16" s="39"/>
      <c r="N16" s="40"/>
    </row>
    <row r="17" spans="2:14" ht="15.75" x14ac:dyDescent="0.25">
      <c r="B17" s="34">
        <v>4</v>
      </c>
      <c r="C17" s="36" t="s">
        <v>18</v>
      </c>
      <c r="D17" s="37"/>
      <c r="E17" s="43"/>
      <c r="F17" s="37"/>
      <c r="G17" s="37"/>
      <c r="H17" s="37"/>
      <c r="I17" s="37"/>
      <c r="N17" s="40"/>
    </row>
    <row r="18" spans="2:14" ht="15.75" x14ac:dyDescent="0.25">
      <c r="B18" s="5">
        <v>5</v>
      </c>
      <c r="C18" s="35" t="s">
        <v>19</v>
      </c>
      <c r="D18" s="39"/>
      <c r="E18" s="44"/>
      <c r="F18" s="39"/>
      <c r="G18" s="39"/>
      <c r="H18" s="39"/>
      <c r="I18" s="39"/>
      <c r="N18" s="40"/>
    </row>
    <row r="19" spans="2:14" ht="15.75" x14ac:dyDescent="0.25">
      <c r="B19" s="34">
        <v>6</v>
      </c>
      <c r="C19" s="36" t="s">
        <v>20</v>
      </c>
      <c r="D19" s="37"/>
      <c r="E19" s="43"/>
      <c r="F19" s="37" t="str">
        <f t="shared" ref="F19" si="0">IF(OR(G19="-",G19=0),"",IF(AND(G19&gt;=1,G19&lt;=4,OR(B19&lt;=7,B19&gt;=18)),"baja",IF(AND(G19&gt;4,G19&lt;=5,B19&gt;=15),"media",IF(AND(G19&gt;3,G19&lt;=5,B19&lt;15),"alta"))))</f>
        <v/>
      </c>
      <c r="G19" s="37"/>
      <c r="H19" s="37" t="str">
        <f t="shared" ref="H19" si="1">IF(OR(I19="-",I19=0),"",IF(AND(I19&gt;=1,I19&lt;=3,OR(B19&lt;=11,B19&gt;=18)),"baja",IF(AND(I19&gt;=3,I19&lt;=5,B19&gt;11),"media",IF(I19&gt;=6,"alta",""))))</f>
        <v/>
      </c>
      <c r="I19" s="37"/>
      <c r="N19" s="40"/>
    </row>
    <row r="20" spans="2:14" ht="15.75" x14ac:dyDescent="0.25">
      <c r="B20" s="5">
        <v>7</v>
      </c>
      <c r="C20" s="35" t="s">
        <v>21</v>
      </c>
      <c r="D20" s="39"/>
      <c r="E20" s="44"/>
      <c r="F20" s="39"/>
      <c r="G20" s="39"/>
      <c r="H20" s="39"/>
      <c r="I20" s="39"/>
    </row>
    <row r="21" spans="2:14" ht="15.75" x14ac:dyDescent="0.25">
      <c r="B21" s="34">
        <v>8</v>
      </c>
      <c r="C21" s="36" t="s">
        <v>22</v>
      </c>
      <c r="D21" s="37"/>
      <c r="E21" s="43"/>
      <c r="F21" s="37"/>
      <c r="G21" s="37"/>
      <c r="H21" s="37" t="s">
        <v>66</v>
      </c>
      <c r="I21" s="37">
        <v>1</v>
      </c>
    </row>
    <row r="22" spans="2:14" ht="15.75" x14ac:dyDescent="0.25">
      <c r="B22" s="5">
        <v>9</v>
      </c>
      <c r="C22" s="35" t="s">
        <v>23</v>
      </c>
      <c r="D22" s="39"/>
      <c r="E22" s="44"/>
      <c r="F22" s="39"/>
      <c r="G22" s="39"/>
      <c r="H22" s="39" t="s">
        <v>66</v>
      </c>
      <c r="I22" s="39">
        <v>2</v>
      </c>
    </row>
    <row r="23" spans="2:14" ht="15.75" x14ac:dyDescent="0.25">
      <c r="B23" s="34">
        <v>10</v>
      </c>
      <c r="C23" s="36" t="s">
        <v>24</v>
      </c>
      <c r="D23" s="37"/>
      <c r="E23" s="43"/>
      <c r="F23" s="37"/>
      <c r="G23" s="37"/>
      <c r="H23" s="37" t="s">
        <v>67</v>
      </c>
      <c r="I23" s="37">
        <v>2</v>
      </c>
    </row>
    <row r="24" spans="2:14" ht="15.75" x14ac:dyDescent="0.25">
      <c r="B24" s="5">
        <v>11</v>
      </c>
      <c r="C24" s="35" t="s">
        <v>25</v>
      </c>
      <c r="D24" s="39"/>
      <c r="E24" s="44"/>
      <c r="F24" s="39"/>
      <c r="G24" s="39"/>
      <c r="H24" s="39" t="s">
        <v>67</v>
      </c>
      <c r="I24" s="39">
        <v>2</v>
      </c>
    </row>
    <row r="25" spans="2:14" ht="15.75" x14ac:dyDescent="0.25">
      <c r="B25" s="34">
        <v>12</v>
      </c>
      <c r="C25" s="36" t="s">
        <v>26</v>
      </c>
      <c r="D25" s="37"/>
      <c r="E25" s="43"/>
      <c r="F25" s="37"/>
      <c r="G25" s="37"/>
      <c r="H25" s="37" t="s">
        <v>67</v>
      </c>
      <c r="I25" s="37">
        <v>2</v>
      </c>
    </row>
    <row r="26" spans="2:14" ht="15.75" x14ac:dyDescent="0.25">
      <c r="B26" s="5">
        <v>13</v>
      </c>
      <c r="C26" s="35" t="s">
        <v>27</v>
      </c>
      <c r="D26" s="39"/>
      <c r="E26" s="44"/>
      <c r="F26" s="39"/>
      <c r="G26" s="39"/>
      <c r="H26" s="39" t="s">
        <v>68</v>
      </c>
      <c r="I26" s="39">
        <v>2</v>
      </c>
    </row>
    <row r="27" spans="2:14" ht="15.75" x14ac:dyDescent="0.25">
      <c r="B27" s="34">
        <v>14</v>
      </c>
      <c r="C27" s="36" t="s">
        <v>28</v>
      </c>
      <c r="D27" s="37"/>
      <c r="E27" s="43"/>
      <c r="F27" s="37"/>
      <c r="G27" s="37"/>
      <c r="H27" s="37" t="s">
        <v>68</v>
      </c>
      <c r="I27" s="37">
        <v>2</v>
      </c>
    </row>
    <row r="28" spans="2:14" ht="15.75" x14ac:dyDescent="0.25">
      <c r="B28" s="5">
        <v>15</v>
      </c>
      <c r="C28" s="35" t="s">
        <v>29</v>
      </c>
      <c r="D28" s="39"/>
      <c r="E28" s="44"/>
      <c r="F28" s="39"/>
      <c r="G28" s="39"/>
      <c r="H28" s="39" t="s">
        <v>68</v>
      </c>
      <c r="I28" s="39">
        <v>2</v>
      </c>
    </row>
    <row r="29" spans="2:14" ht="15.75" x14ac:dyDescent="0.25">
      <c r="B29" s="34">
        <v>16</v>
      </c>
      <c r="C29" s="36" t="s">
        <v>30</v>
      </c>
      <c r="D29" s="37"/>
      <c r="E29" s="43"/>
      <c r="F29" s="37"/>
      <c r="G29" s="37"/>
      <c r="H29" s="37" t="s">
        <v>68</v>
      </c>
      <c r="I29" s="37">
        <v>2</v>
      </c>
    </row>
    <row r="30" spans="2:14" ht="15.75" x14ac:dyDescent="0.25">
      <c r="B30" s="5">
        <v>17</v>
      </c>
      <c r="C30" s="35" t="s">
        <v>31</v>
      </c>
      <c r="D30" s="39"/>
      <c r="E30" s="44"/>
      <c r="F30" s="39"/>
      <c r="G30" s="39"/>
      <c r="H30" s="39" t="s">
        <v>68</v>
      </c>
      <c r="I30" s="39">
        <v>2</v>
      </c>
    </row>
    <row r="31" spans="2:14" ht="15.75" x14ac:dyDescent="0.25">
      <c r="B31" s="34">
        <v>18</v>
      </c>
      <c r="C31" s="36" t="s">
        <v>32</v>
      </c>
      <c r="D31" s="37"/>
      <c r="E31" s="43"/>
      <c r="F31" s="37"/>
      <c r="G31" s="37"/>
      <c r="H31" s="37" t="s">
        <v>66</v>
      </c>
      <c r="I31" s="37">
        <v>1</v>
      </c>
    </row>
    <row r="32" spans="2:14" ht="15.75" x14ac:dyDescent="0.25">
      <c r="B32" s="5">
        <v>19</v>
      </c>
      <c r="C32" s="35" t="s">
        <v>33</v>
      </c>
      <c r="D32" s="39"/>
      <c r="E32" s="44"/>
      <c r="F32" s="39"/>
      <c r="G32" s="39"/>
      <c r="H32" s="39"/>
      <c r="I32" s="39"/>
    </row>
    <row r="33" spans="2:9" ht="15.75" x14ac:dyDescent="0.25">
      <c r="B33" s="34">
        <v>20</v>
      </c>
      <c r="C33" s="36" t="s">
        <v>34</v>
      </c>
      <c r="D33" s="37"/>
      <c r="E33" s="43"/>
      <c r="F33" s="37"/>
      <c r="G33" s="37"/>
      <c r="H33" s="37"/>
      <c r="I33" s="37"/>
    </row>
    <row r="34" spans="2:9" ht="15.75" x14ac:dyDescent="0.25">
      <c r="B34" s="5">
        <v>21</v>
      </c>
      <c r="C34" s="35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4">
        <v>22</v>
      </c>
      <c r="C35" s="36" t="s">
        <v>36</v>
      </c>
      <c r="D35" s="37"/>
      <c r="E35" s="38"/>
      <c r="F35" s="37"/>
      <c r="G35" s="37"/>
      <c r="H35" s="37"/>
      <c r="I35" s="37"/>
    </row>
    <row r="36" spans="2:9" ht="15.75" x14ac:dyDescent="0.25">
      <c r="B36" s="5">
        <v>23</v>
      </c>
      <c r="C36" s="35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4" t="s">
        <v>38</v>
      </c>
      <c r="C37" s="3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20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5">
      <formula>D7=""</formula>
    </cfRule>
  </conditionalFormatting>
  <conditionalFormatting sqref="E7">
    <cfRule type="expression" dxfId="13" priority="4">
      <formula>E7=""</formula>
    </cfRule>
  </conditionalFormatting>
  <conditionalFormatting sqref="F7">
    <cfRule type="expression" dxfId="12" priority="3">
      <formula>F7=""</formula>
    </cfRule>
  </conditionalFormatting>
  <conditionalFormatting sqref="C7">
    <cfRule type="expression" dxfId="11" priority="2">
      <formula>C7=""</formula>
    </cfRule>
  </conditionalFormatting>
  <conditionalFormatting sqref="B7">
    <cfRule type="expression" dxfId="10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171AE-76F4-406A-8596-5E6B80EE61FF}">
  <sheetPr>
    <tabColor rgb="FF00B050"/>
    <pageSetUpPr fitToPage="1"/>
  </sheetPr>
  <dimension ref="B2:N57"/>
  <sheetViews>
    <sheetView topLeftCell="A7" zoomScale="70" zoomScaleNormal="70" workbookViewId="0">
      <selection activeCell="H21" sqref="H21:I32"/>
    </sheetView>
  </sheetViews>
  <sheetFormatPr baseColWidth="10" defaultRowHeight="15" x14ac:dyDescent="0.25"/>
  <cols>
    <col min="1" max="1" width="4.7109375" customWidth="1"/>
    <col min="2" max="3" width="15.7109375" customWidth="1"/>
    <col min="4" max="4" width="18.140625" customWidth="1"/>
    <col min="5" max="5" width="15.7109375" customWidth="1"/>
    <col min="6" max="6" width="17.28515625" customWidth="1"/>
    <col min="7" max="9" width="15.7109375" customWidth="1"/>
  </cols>
  <sheetData>
    <row r="2" spans="2:14" ht="21" x14ac:dyDescent="0.25">
      <c r="B2" s="66" t="str">
        <f>"PROGRAMA DE OPERACIÓN DEL SERVICIO ("&amp;B7&amp;" - "&amp;C7&amp;")"</f>
        <v>PROGRAMA DE OPERACIÓN DEL SERVICIO (2e - Ida)</v>
      </c>
      <c r="C2" s="66"/>
      <c r="D2" s="66"/>
      <c r="E2" s="66"/>
      <c r="F2" s="66"/>
      <c r="G2" s="66"/>
      <c r="H2" s="66"/>
      <c r="I2" s="66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5">
      <c r="B7" s="3" t="s">
        <v>70</v>
      </c>
      <c r="C7" s="3" t="s">
        <v>40</v>
      </c>
      <c r="D7" s="3" t="s">
        <v>71</v>
      </c>
      <c r="E7" s="3" t="s">
        <v>73</v>
      </c>
      <c r="F7" s="3" t="str">
        <f>TAPA!I8</f>
        <v>Elecciones</v>
      </c>
      <c r="G7" s="33"/>
    </row>
    <row r="9" spans="2:14" s="1" customFormat="1" x14ac:dyDescent="0.25">
      <c r="B9" s="1" t="s">
        <v>6</v>
      </c>
    </row>
    <row r="11" spans="2:14" ht="22.5" customHeight="1" x14ac:dyDescent="0.25">
      <c r="B11" s="67" t="s">
        <v>7</v>
      </c>
      <c r="C11" s="67" t="s">
        <v>8</v>
      </c>
      <c r="D11" s="68" t="s">
        <v>9</v>
      </c>
      <c r="E11" s="68"/>
      <c r="F11" s="68" t="s">
        <v>10</v>
      </c>
      <c r="G11" s="68"/>
      <c r="H11" s="68" t="s">
        <v>11</v>
      </c>
      <c r="I11" s="68"/>
    </row>
    <row r="12" spans="2:14" ht="30" x14ac:dyDescent="0.25">
      <c r="B12" s="67"/>
      <c r="C12" s="67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5">
      <c r="B13" s="34">
        <v>0</v>
      </c>
      <c r="C13" s="46" t="s">
        <v>14</v>
      </c>
      <c r="D13" s="37"/>
      <c r="E13" s="38"/>
      <c r="F13" s="37"/>
      <c r="G13" s="37"/>
      <c r="H13" s="37"/>
      <c r="I13" s="37"/>
    </row>
    <row r="14" spans="2:14" ht="15.75" x14ac:dyDescent="0.25">
      <c r="B14" s="5">
        <v>1</v>
      </c>
      <c r="C14" s="45" t="s">
        <v>15</v>
      </c>
      <c r="D14" s="39"/>
      <c r="E14" s="39"/>
      <c r="F14" s="39"/>
      <c r="G14" s="39"/>
      <c r="H14" s="39"/>
      <c r="I14" s="39"/>
      <c r="N14" s="40"/>
    </row>
    <row r="15" spans="2:14" ht="15.75" x14ac:dyDescent="0.25">
      <c r="B15" s="34">
        <v>2</v>
      </c>
      <c r="C15" s="46" t="s">
        <v>16</v>
      </c>
      <c r="D15" s="37"/>
      <c r="E15" s="38"/>
      <c r="F15" s="37"/>
      <c r="G15" s="37"/>
      <c r="H15" s="37"/>
      <c r="I15" s="37"/>
      <c r="N15" s="40"/>
    </row>
    <row r="16" spans="2:14" ht="15.75" x14ac:dyDescent="0.25">
      <c r="B16" s="5">
        <v>3</v>
      </c>
      <c r="C16" s="45" t="s">
        <v>17</v>
      </c>
      <c r="D16" s="39"/>
      <c r="E16" s="39"/>
      <c r="F16" s="39"/>
      <c r="G16" s="39"/>
      <c r="H16" s="39"/>
      <c r="I16" s="39"/>
      <c r="N16" s="40"/>
    </row>
    <row r="17" spans="2:14" ht="15.75" x14ac:dyDescent="0.25">
      <c r="B17" s="34">
        <v>4</v>
      </c>
      <c r="C17" s="46" t="s">
        <v>18</v>
      </c>
      <c r="D17" s="37"/>
      <c r="E17" s="43"/>
      <c r="F17" s="37"/>
      <c r="G17" s="37"/>
      <c r="H17" s="37"/>
      <c r="I17" s="37"/>
      <c r="N17" s="40"/>
    </row>
    <row r="18" spans="2:14" ht="15.75" x14ac:dyDescent="0.25">
      <c r="B18" s="5">
        <v>5</v>
      </c>
      <c r="C18" s="45" t="s">
        <v>19</v>
      </c>
      <c r="D18" s="39"/>
      <c r="E18" s="44"/>
      <c r="F18" s="39"/>
      <c r="G18" s="39"/>
      <c r="H18" s="39"/>
      <c r="I18" s="39"/>
      <c r="N18" s="40"/>
    </row>
    <row r="19" spans="2:14" ht="15.75" x14ac:dyDescent="0.25">
      <c r="B19" s="34">
        <v>6</v>
      </c>
      <c r="C19" s="46" t="s">
        <v>20</v>
      </c>
      <c r="D19" s="37" t="str">
        <f t="shared" ref="D19" si="0">IF(OR(E19="-",E19=0),"",IF(AND(E19&gt;=1,E19&lt;=3),"baja",IF(AND(E19&gt;3,E19&lt;=6,B19&gt;=10,B19&lt;=15),"media","alta")))</f>
        <v/>
      </c>
      <c r="E19" s="43"/>
      <c r="F19" s="37" t="str">
        <f t="shared" ref="F19" si="1">IF(OR(G19="-",G19=0),"",IF(AND(G19&gt;=1,G19&lt;=4,OR(B19&lt;=7,B19&gt;=18)),"baja",IF(AND(G19&gt;4,G19&lt;=5,B19&gt;=15),"media",IF(AND(G19&gt;3,G19&lt;=5,B19&lt;15),"alta"))))</f>
        <v/>
      </c>
      <c r="G19" s="37"/>
      <c r="H19" s="37" t="str">
        <f t="shared" ref="H19:H32" si="2">IF(OR(I19="-",I19=0),"",IF(AND(I19&gt;=1,I19&lt;=3,OR(B19&lt;=11,B19&gt;=18)),"baja",IF(AND(I19&gt;=3,I19&lt;=5,B19&gt;11),"media",IF(I19&gt;=6,"alta",""))))</f>
        <v/>
      </c>
      <c r="I19" s="37"/>
      <c r="N19" s="40"/>
    </row>
    <row r="20" spans="2:14" ht="15.75" x14ac:dyDescent="0.25">
      <c r="B20" s="5">
        <v>7</v>
      </c>
      <c r="C20" s="45" t="s">
        <v>21</v>
      </c>
      <c r="D20" s="39"/>
      <c r="E20" s="44"/>
      <c r="F20" s="39"/>
      <c r="G20" s="39"/>
      <c r="H20" s="39" t="str">
        <f t="shared" si="2"/>
        <v/>
      </c>
      <c r="I20" s="39"/>
    </row>
    <row r="21" spans="2:14" ht="15.75" x14ac:dyDescent="0.25">
      <c r="B21" s="34">
        <v>8</v>
      </c>
      <c r="C21" s="46" t="s">
        <v>22</v>
      </c>
      <c r="D21" s="37"/>
      <c r="E21" s="43"/>
      <c r="F21" s="37"/>
      <c r="G21" s="37"/>
      <c r="H21" s="37"/>
      <c r="I21" s="37"/>
    </row>
    <row r="22" spans="2:14" ht="15.75" x14ac:dyDescent="0.25">
      <c r="B22" s="5">
        <v>9</v>
      </c>
      <c r="C22" s="45" t="s">
        <v>23</v>
      </c>
      <c r="D22" s="39"/>
      <c r="E22" s="44"/>
      <c r="F22" s="39"/>
      <c r="G22" s="39"/>
      <c r="H22" s="39"/>
      <c r="I22" s="39"/>
    </row>
    <row r="23" spans="2:14" ht="15.75" x14ac:dyDescent="0.25">
      <c r="B23" s="34">
        <v>10</v>
      </c>
      <c r="C23" s="46" t="s">
        <v>24</v>
      </c>
      <c r="D23" s="37"/>
      <c r="E23" s="43"/>
      <c r="F23" s="37"/>
      <c r="G23" s="37"/>
      <c r="H23" s="37"/>
      <c r="I23" s="37"/>
    </row>
    <row r="24" spans="2:14" ht="15.75" x14ac:dyDescent="0.25">
      <c r="B24" s="5">
        <v>11</v>
      </c>
      <c r="C24" s="45" t="s">
        <v>25</v>
      </c>
      <c r="D24" s="39"/>
      <c r="E24" s="44"/>
      <c r="F24" s="39"/>
      <c r="G24" s="39"/>
      <c r="H24" s="39"/>
      <c r="I24" s="39"/>
    </row>
    <row r="25" spans="2:14" ht="15.75" x14ac:dyDescent="0.25">
      <c r="B25" s="34">
        <v>12</v>
      </c>
      <c r="C25" s="46" t="s">
        <v>26</v>
      </c>
      <c r="D25" s="37"/>
      <c r="E25" s="43"/>
      <c r="F25" s="37"/>
      <c r="G25" s="37"/>
      <c r="H25" s="37"/>
      <c r="I25" s="37"/>
    </row>
    <row r="26" spans="2:14" ht="15.75" x14ac:dyDescent="0.25">
      <c r="B26" s="5">
        <v>13</v>
      </c>
      <c r="C26" s="45" t="s">
        <v>27</v>
      </c>
      <c r="D26" s="39"/>
      <c r="E26" s="44"/>
      <c r="F26" s="39"/>
      <c r="G26" s="39"/>
      <c r="H26" s="39"/>
      <c r="I26" s="39"/>
    </row>
    <row r="27" spans="2:14" ht="15.75" x14ac:dyDescent="0.25">
      <c r="B27" s="34">
        <v>14</v>
      </c>
      <c r="C27" s="46" t="s">
        <v>28</v>
      </c>
      <c r="D27" s="37"/>
      <c r="E27" s="43"/>
      <c r="F27" s="37"/>
      <c r="G27" s="37"/>
      <c r="H27" s="37"/>
      <c r="I27" s="37"/>
    </row>
    <row r="28" spans="2:14" ht="15.75" x14ac:dyDescent="0.25">
      <c r="B28" s="5">
        <v>15</v>
      </c>
      <c r="C28" s="45" t="s">
        <v>29</v>
      </c>
      <c r="D28" s="39"/>
      <c r="E28" s="44"/>
      <c r="F28" s="39"/>
      <c r="G28" s="39"/>
      <c r="H28" s="39"/>
      <c r="I28" s="39"/>
    </row>
    <row r="29" spans="2:14" ht="15.75" x14ac:dyDescent="0.25">
      <c r="B29" s="34">
        <v>16</v>
      </c>
      <c r="C29" s="46" t="s">
        <v>30</v>
      </c>
      <c r="D29" s="37"/>
      <c r="E29" s="43"/>
      <c r="F29" s="37"/>
      <c r="G29" s="37"/>
      <c r="H29" s="37"/>
      <c r="I29" s="37"/>
    </row>
    <row r="30" spans="2:14" ht="15.75" x14ac:dyDescent="0.25">
      <c r="B30" s="5">
        <v>17</v>
      </c>
      <c r="C30" s="45" t="s">
        <v>31</v>
      </c>
      <c r="D30" s="39"/>
      <c r="E30" s="44"/>
      <c r="F30" s="39"/>
      <c r="G30" s="39"/>
      <c r="H30" s="39"/>
      <c r="I30" s="39"/>
    </row>
    <row r="31" spans="2:14" ht="15.75" x14ac:dyDescent="0.25">
      <c r="B31" s="34">
        <v>18</v>
      </c>
      <c r="C31" s="46" t="s">
        <v>32</v>
      </c>
      <c r="D31" s="37"/>
      <c r="E31" s="43"/>
      <c r="F31" s="37"/>
      <c r="G31" s="37"/>
      <c r="H31" s="37"/>
      <c r="I31" s="37"/>
    </row>
    <row r="32" spans="2:14" ht="15.75" x14ac:dyDescent="0.25">
      <c r="B32" s="5">
        <v>19</v>
      </c>
      <c r="C32" s="45" t="s">
        <v>33</v>
      </c>
      <c r="D32" s="39"/>
      <c r="E32" s="44"/>
      <c r="F32" s="39"/>
      <c r="G32" s="39"/>
      <c r="H32" s="39"/>
      <c r="I32" s="39"/>
    </row>
    <row r="33" spans="2:9" ht="15.75" x14ac:dyDescent="0.25">
      <c r="B33" s="34">
        <v>20</v>
      </c>
      <c r="C33" s="46" t="s">
        <v>34</v>
      </c>
      <c r="D33" s="37"/>
      <c r="E33" s="43"/>
      <c r="F33" s="37"/>
      <c r="G33" s="37"/>
      <c r="H33" s="37"/>
      <c r="I33" s="37"/>
    </row>
    <row r="34" spans="2:9" ht="15.75" x14ac:dyDescent="0.25">
      <c r="B34" s="5">
        <v>21</v>
      </c>
      <c r="C34" s="45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4">
        <v>22</v>
      </c>
      <c r="C35" s="46" t="s">
        <v>36</v>
      </c>
      <c r="D35" s="37"/>
      <c r="E35" s="38"/>
      <c r="F35" s="37"/>
      <c r="G35" s="37"/>
      <c r="H35" s="37"/>
      <c r="I35" s="37"/>
    </row>
    <row r="36" spans="2:9" ht="15.75" x14ac:dyDescent="0.25">
      <c r="B36" s="5">
        <v>23</v>
      </c>
      <c r="C36" s="45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4" t="s">
        <v>38</v>
      </c>
      <c r="C37" s="4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 t="str">
        <f>+IF(SUM(I13:I36)=0,"",SUM(I13:I36))</f>
        <v/>
      </c>
    </row>
    <row r="55" spans="10:14" x14ac:dyDescent="0.25">
      <c r="J55" s="41"/>
      <c r="K55" s="41"/>
      <c r="L55" s="41"/>
      <c r="M55" s="41"/>
      <c r="N55" s="41"/>
    </row>
    <row r="56" spans="10:14" x14ac:dyDescent="0.25">
      <c r="J56" s="41"/>
      <c r="K56" s="41"/>
      <c r="L56" s="41"/>
      <c r="M56" s="41"/>
      <c r="N56" s="41"/>
    </row>
    <row r="57" spans="10:14" x14ac:dyDescent="0.25">
      <c r="J57" s="41"/>
      <c r="K57" s="41"/>
      <c r="L57" s="42"/>
      <c r="M57" s="42"/>
      <c r="N57" s="42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5">
      <formula>D7=""</formula>
    </cfRule>
  </conditionalFormatting>
  <conditionalFormatting sqref="E7">
    <cfRule type="expression" dxfId="8" priority="4">
      <formula>E7=""</formula>
    </cfRule>
  </conditionalFormatting>
  <conditionalFormatting sqref="F7">
    <cfRule type="expression" dxfId="7" priority="3">
      <formula>F7=""</formula>
    </cfRule>
  </conditionalFormatting>
  <conditionalFormatting sqref="C7">
    <cfRule type="expression" dxfId="6" priority="2">
      <formula>C7=""</formula>
    </cfRule>
  </conditionalFormatting>
  <conditionalFormatting sqref="B7">
    <cfRule type="expression" dxfId="5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90C09-ADA8-488B-B60C-E4EB44FCF043}">
  <sheetPr>
    <tabColor rgb="FF00B050"/>
    <pageSetUpPr fitToPage="1"/>
  </sheetPr>
  <dimension ref="B2:N37"/>
  <sheetViews>
    <sheetView topLeftCell="A9" zoomScale="80" zoomScaleNormal="80" workbookViewId="0">
      <selection activeCell="K27" sqref="K27"/>
    </sheetView>
  </sheetViews>
  <sheetFormatPr baseColWidth="10" defaultRowHeight="15" x14ac:dyDescent="0.25"/>
  <cols>
    <col min="1" max="1" width="4.7109375" customWidth="1"/>
    <col min="2" max="4" width="15.7109375" customWidth="1"/>
    <col min="5" max="5" width="19.140625" customWidth="1"/>
    <col min="6" max="9" width="15.7109375" customWidth="1"/>
  </cols>
  <sheetData>
    <row r="2" spans="2:14" ht="21" x14ac:dyDescent="0.25">
      <c r="B2" s="66" t="str">
        <f>"PROGRAMA DE OPERACIÓN DEL SERVICIO ("&amp;B7&amp;" - "&amp;C7&amp;")"</f>
        <v>PROGRAMA DE OPERACIÓN DEL SERVICIO (2e - Regreso)</v>
      </c>
      <c r="C2" s="66"/>
      <c r="D2" s="66"/>
      <c r="E2" s="66"/>
      <c r="F2" s="66"/>
      <c r="G2" s="66"/>
      <c r="H2" s="66"/>
      <c r="I2" s="66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5">
      <c r="B7" s="3" t="s">
        <v>70</v>
      </c>
      <c r="C7" s="3" t="s">
        <v>39</v>
      </c>
      <c r="D7" s="3" t="s">
        <v>73</v>
      </c>
      <c r="E7" s="3" t="s">
        <v>71</v>
      </c>
      <c r="F7" s="3" t="str">
        <f>'2e-I'!F7</f>
        <v>Elecciones</v>
      </c>
      <c r="G7" s="33"/>
    </row>
    <row r="9" spans="2:14" s="1" customFormat="1" x14ac:dyDescent="0.25">
      <c r="B9" s="1" t="s">
        <v>6</v>
      </c>
    </row>
    <row r="11" spans="2:14" ht="22.5" customHeight="1" x14ac:dyDescent="0.25">
      <c r="B11" s="67" t="s">
        <v>7</v>
      </c>
      <c r="C11" s="67" t="s">
        <v>8</v>
      </c>
      <c r="D11" s="68" t="s">
        <v>9</v>
      </c>
      <c r="E11" s="68"/>
      <c r="F11" s="68" t="s">
        <v>10</v>
      </c>
      <c r="G11" s="68"/>
      <c r="H11" s="68" t="s">
        <v>11</v>
      </c>
      <c r="I11" s="68"/>
    </row>
    <row r="12" spans="2:14" ht="30" x14ac:dyDescent="0.25">
      <c r="B12" s="67"/>
      <c r="C12" s="67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5">
      <c r="B13" s="34">
        <v>0</v>
      </c>
      <c r="C13" s="46" t="s">
        <v>14</v>
      </c>
      <c r="D13" s="37"/>
      <c r="E13" s="38"/>
      <c r="F13" s="37"/>
      <c r="G13" s="37"/>
      <c r="H13" s="37"/>
      <c r="I13" s="37"/>
    </row>
    <row r="14" spans="2:14" ht="15.75" x14ac:dyDescent="0.25">
      <c r="B14" s="5">
        <v>1</v>
      </c>
      <c r="C14" s="45" t="s">
        <v>15</v>
      </c>
      <c r="D14" s="39"/>
      <c r="E14" s="39"/>
      <c r="F14" s="39"/>
      <c r="G14" s="39"/>
      <c r="H14" s="39"/>
      <c r="I14" s="39"/>
      <c r="N14" s="40"/>
    </row>
    <row r="15" spans="2:14" ht="15.75" x14ac:dyDescent="0.25">
      <c r="B15" s="34">
        <v>2</v>
      </c>
      <c r="C15" s="46" t="s">
        <v>16</v>
      </c>
      <c r="D15" s="37"/>
      <c r="E15" s="38"/>
      <c r="F15" s="37"/>
      <c r="G15" s="37"/>
      <c r="H15" s="37"/>
      <c r="I15" s="37"/>
      <c r="N15" s="40"/>
    </row>
    <row r="16" spans="2:14" ht="15.75" x14ac:dyDescent="0.25">
      <c r="B16" s="5">
        <v>3</v>
      </c>
      <c r="C16" s="45" t="s">
        <v>17</v>
      </c>
      <c r="D16" s="39"/>
      <c r="E16" s="39"/>
      <c r="F16" s="39"/>
      <c r="G16" s="39"/>
      <c r="H16" s="39"/>
      <c r="I16" s="39"/>
      <c r="N16" s="40"/>
    </row>
    <row r="17" spans="2:14" ht="15.75" x14ac:dyDescent="0.25">
      <c r="B17" s="34">
        <v>4</v>
      </c>
      <c r="C17" s="46" t="s">
        <v>18</v>
      </c>
      <c r="D17" s="37"/>
      <c r="E17" s="43"/>
      <c r="F17" s="37"/>
      <c r="G17" s="37"/>
      <c r="H17" s="37"/>
      <c r="I17" s="37"/>
      <c r="N17" s="40"/>
    </row>
    <row r="18" spans="2:14" ht="15.75" x14ac:dyDescent="0.25">
      <c r="B18" s="5">
        <v>5</v>
      </c>
      <c r="C18" s="45" t="s">
        <v>19</v>
      </c>
      <c r="D18" s="39"/>
      <c r="E18" s="44"/>
      <c r="F18" s="39"/>
      <c r="G18" s="39"/>
      <c r="H18" s="39"/>
      <c r="I18" s="39"/>
      <c r="N18" s="40"/>
    </row>
    <row r="19" spans="2:14" ht="15.75" x14ac:dyDescent="0.25">
      <c r="B19" s="34">
        <v>6</v>
      </c>
      <c r="C19" s="46" t="s">
        <v>20</v>
      </c>
      <c r="D19" s="37"/>
      <c r="E19" s="43"/>
      <c r="F19" s="37" t="str">
        <f t="shared" ref="F19" si="0">IF(OR(G19="-",G19=0),"",IF(AND(G19&gt;=1,G19&lt;=4,OR(B19&lt;=7,B19&gt;=18)),"baja",IF(AND(G19&gt;4,G19&lt;=5,B19&gt;=15),"media",IF(AND(G19&gt;3,G19&lt;=5,B19&lt;15),"alta"))))</f>
        <v/>
      </c>
      <c r="G19" s="37"/>
      <c r="H19" s="37"/>
      <c r="I19" s="37"/>
      <c r="N19" s="40"/>
    </row>
    <row r="20" spans="2:14" ht="15.75" x14ac:dyDescent="0.25">
      <c r="B20" s="5">
        <v>7</v>
      </c>
      <c r="C20" s="45" t="s">
        <v>21</v>
      </c>
      <c r="D20" s="39"/>
      <c r="E20" s="44"/>
      <c r="F20" s="39"/>
      <c r="G20" s="39"/>
      <c r="H20" s="39"/>
      <c r="I20" s="39"/>
    </row>
    <row r="21" spans="2:14" ht="15.75" x14ac:dyDescent="0.25">
      <c r="B21" s="34">
        <v>8</v>
      </c>
      <c r="C21" s="46" t="s">
        <v>22</v>
      </c>
      <c r="D21" s="37"/>
      <c r="E21" s="43"/>
      <c r="F21" s="37"/>
      <c r="G21" s="37"/>
      <c r="H21" s="37"/>
      <c r="I21" s="37"/>
    </row>
    <row r="22" spans="2:14" ht="15.75" x14ac:dyDescent="0.25">
      <c r="B22" s="5">
        <v>9</v>
      </c>
      <c r="C22" s="45" t="s">
        <v>23</v>
      </c>
      <c r="D22" s="39"/>
      <c r="E22" s="44"/>
      <c r="F22" s="39"/>
      <c r="G22" s="39"/>
      <c r="H22" s="39"/>
      <c r="I22" s="39"/>
    </row>
    <row r="23" spans="2:14" ht="15.75" x14ac:dyDescent="0.25">
      <c r="B23" s="34">
        <v>10</v>
      </c>
      <c r="C23" s="46" t="s">
        <v>24</v>
      </c>
      <c r="D23" s="37"/>
      <c r="E23" s="43"/>
      <c r="F23" s="37"/>
      <c r="G23" s="37"/>
      <c r="H23" s="37"/>
      <c r="I23" s="37"/>
    </row>
    <row r="24" spans="2:14" ht="15.75" x14ac:dyDescent="0.25">
      <c r="B24" s="5">
        <v>11</v>
      </c>
      <c r="C24" s="45" t="s">
        <v>25</v>
      </c>
      <c r="D24" s="39"/>
      <c r="E24" s="44"/>
      <c r="F24" s="39"/>
      <c r="G24" s="39"/>
      <c r="H24" s="39"/>
      <c r="I24" s="39"/>
    </row>
    <row r="25" spans="2:14" ht="15.75" x14ac:dyDescent="0.25">
      <c r="B25" s="34">
        <v>12</v>
      </c>
      <c r="C25" s="46" t="s">
        <v>26</v>
      </c>
      <c r="D25" s="37"/>
      <c r="E25" s="43"/>
      <c r="F25" s="37"/>
      <c r="G25" s="37"/>
      <c r="H25" s="37"/>
      <c r="I25" s="37"/>
    </row>
    <row r="26" spans="2:14" ht="15.75" x14ac:dyDescent="0.25">
      <c r="B26" s="5">
        <v>13</v>
      </c>
      <c r="C26" s="45" t="s">
        <v>27</v>
      </c>
      <c r="D26" s="39"/>
      <c r="E26" s="44"/>
      <c r="F26" s="39"/>
      <c r="G26" s="39"/>
      <c r="H26" s="39"/>
      <c r="I26" s="39"/>
    </row>
    <row r="27" spans="2:14" ht="15.75" x14ac:dyDescent="0.25">
      <c r="B27" s="34">
        <v>14</v>
      </c>
      <c r="C27" s="46" t="s">
        <v>28</v>
      </c>
      <c r="D27" s="37"/>
      <c r="E27" s="43"/>
      <c r="F27" s="37"/>
      <c r="G27" s="37"/>
      <c r="H27" s="37"/>
      <c r="I27" s="37"/>
    </row>
    <row r="28" spans="2:14" ht="15.75" x14ac:dyDescent="0.25">
      <c r="B28" s="5">
        <v>15</v>
      </c>
      <c r="C28" s="45" t="s">
        <v>29</v>
      </c>
      <c r="D28" s="39"/>
      <c r="E28" s="44"/>
      <c r="F28" s="39"/>
      <c r="G28" s="39"/>
      <c r="H28" s="39"/>
      <c r="I28" s="39"/>
    </row>
    <row r="29" spans="2:14" ht="15.75" x14ac:dyDescent="0.25">
      <c r="B29" s="34">
        <v>16</v>
      </c>
      <c r="C29" s="46" t="s">
        <v>30</v>
      </c>
      <c r="D29" s="37"/>
      <c r="E29" s="43"/>
      <c r="F29" s="37"/>
      <c r="G29" s="37"/>
      <c r="H29" s="37"/>
      <c r="I29" s="37"/>
    </row>
    <row r="30" spans="2:14" ht="15.75" x14ac:dyDescent="0.25">
      <c r="B30" s="5">
        <v>17</v>
      </c>
      <c r="C30" s="45" t="s">
        <v>31</v>
      </c>
      <c r="D30" s="39"/>
      <c r="E30" s="44"/>
      <c r="F30" s="39"/>
      <c r="G30" s="39"/>
      <c r="H30" s="39"/>
      <c r="I30" s="39"/>
    </row>
    <row r="31" spans="2:14" ht="15.75" x14ac:dyDescent="0.25">
      <c r="B31" s="34">
        <v>18</v>
      </c>
      <c r="C31" s="46" t="s">
        <v>32</v>
      </c>
      <c r="D31" s="37"/>
      <c r="E31" s="43"/>
      <c r="F31" s="37"/>
      <c r="G31" s="37"/>
      <c r="H31" s="37"/>
      <c r="I31" s="37"/>
    </row>
    <row r="32" spans="2:14" ht="15.75" x14ac:dyDescent="0.25">
      <c r="B32" s="5">
        <v>19</v>
      </c>
      <c r="C32" s="45" t="s">
        <v>33</v>
      </c>
      <c r="D32" s="39"/>
      <c r="E32" s="44"/>
      <c r="F32" s="39"/>
      <c r="G32" s="39"/>
      <c r="H32" s="39"/>
      <c r="I32" s="39"/>
    </row>
    <row r="33" spans="2:9" ht="15.75" x14ac:dyDescent="0.25">
      <c r="B33" s="34">
        <v>20</v>
      </c>
      <c r="C33" s="46" t="s">
        <v>34</v>
      </c>
      <c r="D33" s="37"/>
      <c r="E33" s="43"/>
      <c r="F33" s="37"/>
      <c r="G33" s="37"/>
      <c r="H33" s="37"/>
      <c r="I33" s="37"/>
    </row>
    <row r="34" spans="2:9" ht="15.75" x14ac:dyDescent="0.25">
      <c r="B34" s="5">
        <v>21</v>
      </c>
      <c r="C34" s="45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4">
        <v>22</v>
      </c>
      <c r="C35" s="46" t="s">
        <v>36</v>
      </c>
      <c r="D35" s="37"/>
      <c r="E35" s="38"/>
      <c r="F35" s="37"/>
      <c r="G35" s="37"/>
      <c r="H35" s="37"/>
      <c r="I35" s="37"/>
    </row>
    <row r="36" spans="2:9" ht="15.75" x14ac:dyDescent="0.25">
      <c r="B36" s="5">
        <v>23</v>
      </c>
      <c r="C36" s="45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4" t="s">
        <v>38</v>
      </c>
      <c r="C37" s="4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 t="str">
        <f>+IF(SUM(I13:I36)=0,"",SUM(I13:I36))</f>
        <v/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5">
      <formula>D7=""</formula>
    </cfRule>
  </conditionalFormatting>
  <conditionalFormatting sqref="E7">
    <cfRule type="expression" dxfId="3" priority="4">
      <formula>E7=""</formula>
    </cfRule>
  </conditionalFormatting>
  <conditionalFormatting sqref="F7">
    <cfRule type="expression" dxfId="2" priority="3">
      <formula>F7=""</formula>
    </cfRule>
  </conditionalFormatting>
  <conditionalFormatting sqref="C7">
    <cfRule type="expression" dxfId="1" priority="2">
      <formula>C7=""</formula>
    </cfRule>
  </conditionalFormatting>
  <conditionalFormatting sqref="B7">
    <cfRule type="expression" dxfId="0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TAPA</vt:lpstr>
      <vt:lpstr>Servicios</vt:lpstr>
      <vt:lpstr>2-I</vt:lpstr>
      <vt:lpstr>2-R</vt:lpstr>
      <vt:lpstr>2e-I</vt:lpstr>
      <vt:lpstr>2e-R</vt:lpstr>
      <vt:lpstr>'2e-I'!Área_de_impresión</vt:lpstr>
      <vt:lpstr>'2e-R'!Área_de_impresión</vt:lpstr>
      <vt:lpstr>'2-I'!Área_de_impresión</vt:lpstr>
      <vt:lpstr>'2-R'!Área_de_impresión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Mitchell Langley</cp:lastModifiedBy>
  <cp:lastPrinted>2019-12-09T03:57:00Z</cp:lastPrinted>
  <dcterms:created xsi:type="dcterms:W3CDTF">2017-06-13T19:17:56Z</dcterms:created>
  <dcterms:modified xsi:type="dcterms:W3CDTF">2021-06-11T16:54:56Z</dcterms:modified>
</cp:coreProperties>
</file>